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RÉSZLETESEN KIDOLGOZOTT FELADATOK\"/>
    </mc:Choice>
  </mc:AlternateContent>
  <bookViews>
    <workbookView xWindow="0" yWindow="0" windowWidth="17970" windowHeight="6240"/>
  </bookViews>
  <sheets>
    <sheet name="FELADAT" sheetId="1" r:id="rId1"/>
    <sheet name="MEGOLD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2" l="1"/>
  <c r="U26" i="2"/>
  <c r="V26" i="2" s="1"/>
  <c r="U27" i="2"/>
  <c r="V27" i="2" s="1"/>
  <c r="X27" i="2" s="1"/>
  <c r="Y27" i="2" s="1"/>
  <c r="J22" i="2" s="1"/>
  <c r="U28" i="2"/>
  <c r="V28" i="2" s="1"/>
  <c r="X28" i="2" s="1"/>
  <c r="Y28" i="2" s="1"/>
  <c r="U29" i="2"/>
  <c r="V29" i="2" s="1"/>
  <c r="X29" i="2" s="1"/>
  <c r="Y29" i="2" s="1"/>
  <c r="U30" i="2"/>
  <c r="V30" i="2" s="1"/>
  <c r="X30" i="2" s="1"/>
  <c r="Y30" i="2" s="1"/>
  <c r="U31" i="2"/>
  <c r="V31" i="2" s="1"/>
  <c r="X31" i="2" s="1"/>
  <c r="Y31" i="2" s="1"/>
  <c r="J12" i="2" s="1"/>
  <c r="U32" i="2"/>
  <c r="V32" i="2" s="1"/>
  <c r="X32" i="2" s="1"/>
  <c r="U33" i="2"/>
  <c r="V33" i="2" s="1"/>
  <c r="X33" i="2" s="1"/>
  <c r="Y33" i="2" s="1"/>
  <c r="J14" i="2" s="1"/>
  <c r="U34" i="2"/>
  <c r="V34" i="2" s="1"/>
  <c r="U25" i="2"/>
  <c r="V25" i="2" s="1"/>
  <c r="X25" i="2" s="1"/>
  <c r="X34" i="2" l="1"/>
  <c r="Y34" i="2" s="1"/>
  <c r="J8" i="2"/>
  <c r="J23" i="2"/>
  <c r="J9" i="2"/>
  <c r="J11" i="2"/>
  <c r="J25" i="2"/>
  <c r="J10" i="2"/>
  <c r="J24" i="2"/>
  <c r="X26" i="2"/>
  <c r="Y26" i="2" s="1"/>
  <c r="J26" i="2"/>
  <c r="Y25" i="2"/>
  <c r="Y32" i="2"/>
  <c r="J28" i="2"/>
  <c r="I30" i="2"/>
  <c r="I16" i="2"/>
  <c r="J29" i="2" l="1"/>
  <c r="J15" i="2"/>
  <c r="J7" i="2"/>
  <c r="J21" i="2"/>
  <c r="J27" i="2"/>
  <c r="J13" i="2"/>
  <c r="J6" i="2"/>
  <c r="J20" i="2"/>
  <c r="J16" i="2" l="1"/>
  <c r="K16" i="2" s="1"/>
  <c r="J30" i="2"/>
  <c r="K30" i="2" s="1"/>
</calcChain>
</file>

<file path=xl/sharedStrings.xml><?xml version="1.0" encoding="utf-8"?>
<sst xmlns="http://schemas.openxmlformats.org/spreadsheetml/2006/main" count="19" uniqueCount="16">
  <si>
    <t>x</t>
  </si>
  <si>
    <t>y</t>
  </si>
  <si>
    <t>tanulási ráta:</t>
  </si>
  <si>
    <t>GRAD</t>
  </si>
  <si>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</si>
  <si>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t>T. R.</t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</si>
  <si>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</si>
  <si>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</si>
  <si>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</si>
  <si>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</si>
  <si>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</si>
  <si>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t>b</t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</si>
  <si>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 xml:space="preserve">3 </t>
    </r>
    <r>
      <rPr>
        <sz val="9"/>
        <color theme="1"/>
        <rFont val="Arial"/>
        <family val="2"/>
        <charset val="238"/>
      </rPr>
      <t>=  ŷ</t>
    </r>
  </si>
  <si>
    <t>ŷ -y</t>
  </si>
  <si>
    <t>a</t>
  </si>
  <si>
    <t>y becsült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</si>
</sst>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9" fillId="2" borderId="0" xfId="0" applyFont="1" applyFill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45244</xdr:colOff>
      <xdr:row>6</xdr:row>
      <xdr:rowOff>45243</xdr:rowOff>
    </xdr:from>
    <xdr:ext cx="7003256" cy="3436674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Szövegdoboz 1"/>
            <xdr:cNvSpPr txBox="1"/>
          </xdr:nvSpPr>
          <xdr:spPr>
            <a:xfrm>
              <a:off x="3728244" y="1188243"/>
              <a:ext cx="7003256" cy="34366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becsülje meg egy megfelelő neuronhálóra alkalmazott gradiensereszkedésen alapuló hiba visszaterjesztés módszerével az </a:t>
              </a:r>
              <a14:m>
                <m:oMath xmlns:m="http://schemas.openxmlformats.org/officeDocument/2006/math">
                  <m:acc>
                    <m:accPr>
                      <m:chr m:val="̂"/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𝑦</m:t>
                      </m:r>
                    </m:e>
                  </m:acc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=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𝑎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∙</m:t>
                  </m:r>
                  <m:sSup>
                    <m:sSup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𝑥</m:t>
                      </m:r>
                    </m:e>
                    <m:sup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𝑏</m:t>
                      </m:r>
                    </m:sup>
                  </m:sSup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alábbiak figyelembe vételével: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1,5;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2;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14:m>
                <m:oMath xmlns:m="http://schemas.openxmlformats.org/officeDocument/2006/math">
                  <m:f>
                    <m:f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𝑆𝑆𝐸</m:t>
                      </m:r>
                    </m:num>
                    <m:den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</m:den>
                  </m:f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0,0001;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leállási feltétel: 100 epoch.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Az így kapott exponenciális regressziófüggvény segítségével adja meg az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x = 11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 tartozó becsült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y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értéket!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Choice>
      <mc:Fallback>
        <xdr:sp macro="" textlink="">
          <xdr:nvSpPr>
            <xdr:cNvPr id="2" name="Szövegdoboz 1"/>
            <xdr:cNvSpPr txBox="1"/>
          </xdr:nvSpPr>
          <xdr:spPr>
            <a:xfrm>
              <a:off x="3728244" y="1188243"/>
              <a:ext cx="7003256" cy="343667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becsülje meg egy megfelelő neuronhálóra alkalmazott gradiensereszkedésen alapuló hiba visszaterjesztés módszerével az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̂=𝑎∙𝑥^𝑏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alábbiak figyelembe vételével: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1,5;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2;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𝑆𝑆𝐸/2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0,0001;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leállási feltétel: 100 epoch.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Az így kapott exponenciális regressziófüggvény segítségével adja meg az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x = 11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 tartozó becsült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y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értéket!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Fallback>
    </mc:AlternateContent>
    <xdr:clientData/>
  </xdr:oneCellAnchor>
  <xdr:twoCellAnchor>
    <xdr:from>
      <xdr:col>4</xdr:col>
      <xdr:colOff>0</xdr:colOff>
      <xdr:row>1</xdr:row>
      <xdr:rowOff>0</xdr:rowOff>
    </xdr:from>
    <xdr:to>
      <xdr:col>19</xdr:col>
      <xdr:colOff>8648</xdr:colOff>
      <xdr:row>5</xdr:row>
      <xdr:rowOff>124525</xdr:rowOff>
    </xdr:to>
    <xdr:sp macro="" textlink="">
      <xdr:nvSpPr>
        <xdr:cNvPr id="3" name="Téglalap 2"/>
        <xdr:cNvSpPr/>
      </xdr:nvSpPr>
      <xdr:spPr>
        <a:xfrm>
          <a:off x="2428875" y="190500"/>
          <a:ext cx="9116929" cy="88652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sz="32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MÉLY NEURONHÁLÓK</a:t>
          </a:r>
        </a:p>
        <a:p>
          <a:pPr algn="ctr"/>
          <a:r>
            <a:rPr kumimoji="0" lang="hu-HU" sz="2000" b="1" i="0" u="none" strike="noStrike" kern="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RÉSZLETESEN KIDOLGOZOTT FELADATOK </a:t>
          </a:r>
          <a:r>
            <a:rPr kumimoji="0" lang="hu-HU" sz="2000" b="1" i="0" u="none" strike="noStrike" kern="120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6</a:t>
          </a:r>
          <a:r>
            <a:rPr lang="hu-HU" sz="20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hu-HU" sz="20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15147</xdr:colOff>
      <xdr:row>23</xdr:row>
      <xdr:rowOff>48772</xdr:rowOff>
    </xdr:from>
    <xdr:to>
      <xdr:col>18</xdr:col>
      <xdr:colOff>375147</xdr:colOff>
      <xdr:row>25</xdr:row>
      <xdr:rowOff>27772</xdr:rowOff>
    </xdr:to>
    <xdr:sp macro="" textlink="">
      <xdr:nvSpPr>
        <xdr:cNvPr id="2" name="Ellipszis 1"/>
        <xdr:cNvSpPr/>
      </xdr:nvSpPr>
      <xdr:spPr>
        <a:xfrm>
          <a:off x="8682897" y="4477897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42863</xdr:colOff>
      <xdr:row>23</xdr:row>
      <xdr:rowOff>48155</xdr:rowOff>
    </xdr:from>
    <xdr:to>
      <xdr:col>2</xdr:col>
      <xdr:colOff>402863</xdr:colOff>
      <xdr:row>25</xdr:row>
      <xdr:rowOff>27155</xdr:rowOff>
    </xdr:to>
    <xdr:sp macro="" textlink="">
      <xdr:nvSpPr>
        <xdr:cNvPr id="3" name="Ellipszis 2"/>
        <xdr:cNvSpPr/>
      </xdr:nvSpPr>
      <xdr:spPr>
        <a:xfrm>
          <a:off x="919163" y="4477280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402863</xdr:colOff>
      <xdr:row>24</xdr:row>
      <xdr:rowOff>37655</xdr:rowOff>
    </xdr:from>
    <xdr:to>
      <xdr:col>18</xdr:col>
      <xdr:colOff>15147</xdr:colOff>
      <xdr:row>24</xdr:row>
      <xdr:rowOff>38272</xdr:rowOff>
    </xdr:to>
    <xdr:cxnSp macro="">
      <xdr:nvCxnSpPr>
        <xdr:cNvPr id="4" name="Egyenes összekötő 3"/>
        <xdr:cNvCxnSpPr>
          <a:stCxn id="3" idx="6"/>
          <a:endCxn id="2" idx="2"/>
        </xdr:cNvCxnSpPr>
      </xdr:nvCxnSpPr>
      <xdr:spPr>
        <a:xfrm>
          <a:off x="1279163" y="4666805"/>
          <a:ext cx="7403734" cy="61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54013</xdr:colOff>
      <xdr:row>3</xdr:row>
      <xdr:rowOff>0</xdr:rowOff>
    </xdr:from>
    <xdr:to>
      <xdr:col>2</xdr:col>
      <xdr:colOff>305987</xdr:colOff>
      <xdr:row>4</xdr:row>
      <xdr:rowOff>61449</xdr:rowOff>
    </xdr:to>
    <xdr:sp macro="" textlink="">
      <xdr:nvSpPr>
        <xdr:cNvPr id="5" name="Téglalap 4"/>
        <xdr:cNvSpPr/>
      </xdr:nvSpPr>
      <xdr:spPr>
        <a:xfrm>
          <a:off x="930313" y="571500"/>
          <a:ext cx="251974" cy="2519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2</xdr:col>
      <xdr:colOff>305987</xdr:colOff>
      <xdr:row>3</xdr:row>
      <xdr:rowOff>125975</xdr:rowOff>
    </xdr:from>
    <xdr:to>
      <xdr:col>18</xdr:col>
      <xdr:colOff>15147</xdr:colOff>
      <xdr:row>24</xdr:row>
      <xdr:rowOff>38272</xdr:rowOff>
    </xdr:to>
    <xdr:cxnSp macro="">
      <xdr:nvCxnSpPr>
        <xdr:cNvPr id="6" name="Egyenes összekötő 5"/>
        <xdr:cNvCxnSpPr>
          <a:stCxn id="5" idx="3"/>
          <a:endCxn id="2" idx="2"/>
        </xdr:cNvCxnSpPr>
      </xdr:nvCxnSpPr>
      <xdr:spPr>
        <a:xfrm>
          <a:off x="1182287" y="697475"/>
          <a:ext cx="7500610" cy="39699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19</xdr:col>
      <xdr:colOff>40822</xdr:colOff>
      <xdr:row>2</xdr:row>
      <xdr:rowOff>108857</xdr:rowOff>
    </xdr:from>
    <xdr:ext cx="5429250" cy="344677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Szövegdoboz 6"/>
            <xdr:cNvSpPr txBox="1"/>
          </xdr:nvSpPr>
          <xdr:spPr>
            <a:xfrm>
              <a:off x="11674929" y="489857"/>
              <a:ext cx="5429250" cy="3446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Gradiens:</a:t>
              </a: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limLoc m:val="undOvr"/>
                            <m:ctrlP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f>
                              <m:f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sSubSup>
                                  <m:sSubSup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01</m:t>
                                    </m:r>
                                  </m:sub>
                                  <m:sup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p>
                                </m:sSubSup>
                              </m:den>
                            </m:f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̂"/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d>
                              <m:d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acc>
                                      <m:accPr>
                                        <m:chr m:val="̂"/>
                                        <m:ctrlP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limLoc m:val="undOvr"/>
                            <m:ctrlP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𝑙𝑛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̂"/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d>
                              <m:d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acc>
                                      <m:accPr>
                                        <m:chr m:val="̂"/>
                                        <m:ctrlP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hu-HU" sz="2400"/>
            </a:p>
          </xdr:txBody>
        </xdr:sp>
      </mc:Choice>
      <mc:Fallback>
        <xdr:sp macro="" textlink="">
          <xdr:nvSpPr>
            <xdr:cNvPr id="7" name="Szövegdoboz 6"/>
            <xdr:cNvSpPr txBox="1"/>
          </xdr:nvSpPr>
          <xdr:spPr>
            <a:xfrm>
              <a:off x="11674929" y="489857"/>
              <a:ext cx="5429250" cy="3446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Gradiens:</a:t>
              </a: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:r>
                <a:rPr lang="hu-HU" sz="2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(∑1_(𝑖=1)^𝑛▒〖1/(𝑤_01^1 )∙𝑦 ̂_𝑖∙(𝑦 ̂_𝑖−𝑦_𝑖 ) 〗)/𝑛</a:t>
              </a:r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:r>
                <a:rPr lang="hu-HU" sz="2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(∑1_(𝑖=1)^𝑛▒〖𝑙𝑛𝑥_𝑖∙𝑦 ̂_𝑖∙(𝑦 ̂_𝑖−𝑦_𝑖 ) 〗)/𝑛</a:t>
              </a:r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hu-HU" sz="2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H24:I35"/>
  <sheetViews>
    <sheetView tabSelected="1" zoomScale="90" zoomScaleNormal="90" workbookViewId="0"/>
  </sheetViews>
  <sheetFormatPr defaultRowHeight="15" x14ac:dyDescent="0.25"/>
  <cols>
    <col min="1" max="16384" width="9.140625" style="1"/>
  </cols>
  <sheetData>
    <row r="24" spans="8:9" ht="15.75" thickBot="1" x14ac:dyDescent="0.3"/>
    <row r="25" spans="8:9" ht="15.75" thickBot="1" x14ac:dyDescent="0.3">
      <c r="H25" s="17" t="s">
        <v>0</v>
      </c>
      <c r="I25" s="18" t="s">
        <v>1</v>
      </c>
    </row>
    <row r="26" spans="8:9" ht="15.75" thickBot="1" x14ac:dyDescent="0.3">
      <c r="H26" s="22">
        <v>1</v>
      </c>
      <c r="I26" s="24">
        <v>0.98</v>
      </c>
    </row>
    <row r="27" spans="8:9" ht="15.75" thickBot="1" x14ac:dyDescent="0.3">
      <c r="H27" s="19">
        <v>2</v>
      </c>
      <c r="I27" s="25">
        <v>2.97</v>
      </c>
    </row>
    <row r="28" spans="8:9" ht="15.75" thickBot="1" x14ac:dyDescent="0.3">
      <c r="H28" s="19">
        <v>3</v>
      </c>
      <c r="I28" s="25">
        <v>5.23</v>
      </c>
    </row>
    <row r="29" spans="8:9" ht="15.75" thickBot="1" x14ac:dyDescent="0.3">
      <c r="H29" s="19">
        <v>4</v>
      </c>
      <c r="I29" s="25">
        <v>10.54</v>
      </c>
    </row>
    <row r="30" spans="8:9" ht="15.75" thickBot="1" x14ac:dyDescent="0.3">
      <c r="H30" s="19">
        <v>5</v>
      </c>
      <c r="I30" s="25">
        <v>15.36</v>
      </c>
    </row>
    <row r="31" spans="8:9" ht="15.75" thickBot="1" x14ac:dyDescent="0.3">
      <c r="H31" s="19">
        <v>6</v>
      </c>
      <c r="I31" s="25">
        <v>20.48</v>
      </c>
    </row>
    <row r="32" spans="8:9" ht="15.75" thickBot="1" x14ac:dyDescent="0.3">
      <c r="H32" s="19">
        <v>7</v>
      </c>
      <c r="I32" s="25">
        <v>24.25</v>
      </c>
    </row>
    <row r="33" spans="8:9" ht="15.75" thickBot="1" x14ac:dyDescent="0.3">
      <c r="H33" s="19">
        <v>8</v>
      </c>
      <c r="I33" s="25">
        <v>35.24</v>
      </c>
    </row>
    <row r="34" spans="8:9" ht="15.75" thickBot="1" x14ac:dyDescent="0.3">
      <c r="H34" s="19">
        <v>9</v>
      </c>
      <c r="I34" s="25">
        <v>35.46</v>
      </c>
    </row>
    <row r="35" spans="8:9" ht="15.75" thickBot="1" x14ac:dyDescent="0.3">
      <c r="H35" s="19">
        <v>10</v>
      </c>
      <c r="I35" s="25">
        <v>44.99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Z38"/>
  <sheetViews>
    <sheetView zoomScale="70" zoomScaleNormal="70" workbookViewId="0">
      <selection activeCell="H33" sqref="H33"/>
    </sheetView>
  </sheetViews>
  <sheetFormatPr defaultRowHeight="15" x14ac:dyDescent="0.25"/>
  <cols>
    <col min="1" max="22" width="9.140625" style="2"/>
    <col min="23" max="23" width="12.140625" style="2" bestFit="1" customWidth="1"/>
    <col min="24" max="25" width="9.140625" style="2"/>
    <col min="26" max="26" width="10.85546875" style="2" bestFit="1" customWidth="1"/>
    <col min="27" max="16384" width="9.140625" style="2"/>
  </cols>
  <sheetData>
    <row r="1" spans="1:11" x14ac:dyDescent="0.25">
      <c r="A1" s="2" t="s">
        <v>2</v>
      </c>
      <c r="B1" s="3">
        <v>1E-4</v>
      </c>
    </row>
    <row r="5" spans="1:11" ht="15.75" thickBot="1" x14ac:dyDescent="0.3">
      <c r="J5" s="4" t="s">
        <v>3</v>
      </c>
    </row>
    <row r="6" spans="1:11" ht="15.75" thickBot="1" x14ac:dyDescent="0.3">
      <c r="C6" s="5" t="s">
        <v>4</v>
      </c>
      <c r="J6" s="6">
        <f>1/$H$16*Y25</f>
        <v>-2.201407247583588</v>
      </c>
    </row>
    <row r="7" spans="1:11" x14ac:dyDescent="0.25">
      <c r="C7" s="7">
        <v>1</v>
      </c>
      <c r="J7" s="6">
        <f t="shared" ref="J7:J15" si="0">1/$H$16*Y26</f>
        <v>-7.2470679332334127</v>
      </c>
    </row>
    <row r="8" spans="1:11" x14ac:dyDescent="0.25">
      <c r="C8" s="6">
        <v>1</v>
      </c>
      <c r="J8" s="6">
        <f t="shared" si="0"/>
        <v>25.312224318966216</v>
      </c>
    </row>
    <row r="9" spans="1:11" x14ac:dyDescent="0.25">
      <c r="C9" s="7">
        <v>1</v>
      </c>
      <c r="J9" s="6">
        <f t="shared" si="0"/>
        <v>197.37045212145119</v>
      </c>
    </row>
    <row r="10" spans="1:11" x14ac:dyDescent="0.25">
      <c r="C10" s="6">
        <v>1</v>
      </c>
      <c r="J10" s="6">
        <f t="shared" si="0"/>
        <v>602.32243002184475</v>
      </c>
    </row>
    <row r="11" spans="1:11" x14ac:dyDescent="0.25">
      <c r="C11" s="7">
        <v>1</v>
      </c>
      <c r="J11" s="6">
        <f t="shared" si="0"/>
        <v>950.87207729487113</v>
      </c>
    </row>
    <row r="12" spans="1:11" x14ac:dyDescent="0.25">
      <c r="C12" s="6">
        <v>1</v>
      </c>
      <c r="G12" s="8"/>
      <c r="H12" s="8"/>
      <c r="I12" s="1"/>
      <c r="J12" s="6">
        <f t="shared" si="0"/>
        <v>2389.6642800105551</v>
      </c>
      <c r="K12" s="8"/>
    </row>
    <row r="13" spans="1:11" x14ac:dyDescent="0.25">
      <c r="C13" s="7">
        <v>1</v>
      </c>
      <c r="G13" s="8"/>
      <c r="H13" s="8"/>
      <c r="I13" s="8"/>
      <c r="J13" s="6">
        <f t="shared" si="0"/>
        <v>3499.6710553396833</v>
      </c>
      <c r="K13" s="8"/>
    </row>
    <row r="14" spans="1:11" x14ac:dyDescent="0.25">
      <c r="C14" s="6">
        <v>1</v>
      </c>
      <c r="G14" s="8"/>
      <c r="H14" s="8"/>
      <c r="I14" s="8"/>
      <c r="J14" s="6">
        <f t="shared" si="0"/>
        <v>1569.4954668346531</v>
      </c>
      <c r="K14" s="8"/>
    </row>
    <row r="15" spans="1:11" ht="15.75" thickBot="1" x14ac:dyDescent="0.3">
      <c r="C15" s="7">
        <v>1</v>
      </c>
      <c r="G15" s="8"/>
      <c r="H15" s="8"/>
      <c r="I15" s="4" t="s">
        <v>5</v>
      </c>
      <c r="J15" s="6">
        <f t="shared" si="0"/>
        <v>-1086.5297608965195</v>
      </c>
      <c r="K15" s="8"/>
    </row>
    <row r="16" spans="1:11" ht="15.75" thickBot="1" x14ac:dyDescent="0.3">
      <c r="C16" s="6">
        <v>1</v>
      </c>
      <c r="G16" s="9" t="s">
        <v>6</v>
      </c>
      <c r="H16" s="10">
        <v>1.028592752416412</v>
      </c>
      <c r="I16" s="11">
        <f>B1</f>
        <v>1E-4</v>
      </c>
      <c r="J16" s="5">
        <f>AVERAGE(J6:J15)</f>
        <v>813.87297498646899</v>
      </c>
      <c r="K16" s="12">
        <f>H16-I16*J16</f>
        <v>0.94720545491776509</v>
      </c>
    </row>
    <row r="17" spans="3:25" x14ac:dyDescent="0.25">
      <c r="C17" s="7">
        <v>1</v>
      </c>
      <c r="H17" s="21" t="s">
        <v>14</v>
      </c>
    </row>
    <row r="19" spans="3:25" x14ac:dyDescent="0.25">
      <c r="J19" s="4" t="s">
        <v>3</v>
      </c>
    </row>
    <row r="20" spans="3:25" x14ac:dyDescent="0.25">
      <c r="J20" s="6">
        <f>LN(C29)*Y25</f>
        <v>0</v>
      </c>
    </row>
    <row r="21" spans="3:25" x14ac:dyDescent="0.25">
      <c r="J21" s="6">
        <f t="shared" ref="J21:J29" si="1">LN(C30)*Y26</f>
        <v>-5.1669142411414102</v>
      </c>
    </row>
    <row r="22" spans="3:25" x14ac:dyDescent="0.25">
      <c r="J22" s="6">
        <f t="shared" si="1"/>
        <v>28.603437118955142</v>
      </c>
    </row>
    <row r="23" spans="3:25" ht="15.75" thickBot="1" x14ac:dyDescent="0.3">
      <c r="J23" s="6">
        <f t="shared" si="1"/>
        <v>281.43690917268503</v>
      </c>
    </row>
    <row r="24" spans="3:25" ht="15.75" thickBot="1" x14ac:dyDescent="0.3">
      <c r="J24" s="6">
        <f t="shared" si="1"/>
        <v>997.11838443050056</v>
      </c>
      <c r="U24" s="13" t="s">
        <v>7</v>
      </c>
      <c r="V24" s="14" t="s">
        <v>12</v>
      </c>
      <c r="W24" s="13" t="s">
        <v>1</v>
      </c>
      <c r="X24" s="13" t="s">
        <v>13</v>
      </c>
      <c r="Y24" s="15" t="s">
        <v>8</v>
      </c>
    </row>
    <row r="25" spans="3:25" ht="15.75" thickBot="1" x14ac:dyDescent="0.3">
      <c r="J25" s="6">
        <f t="shared" si="1"/>
        <v>1752.4484943503123</v>
      </c>
      <c r="U25" s="7">
        <f>C7*$H$16*C29^$H$30</f>
        <v>1.028592752416412</v>
      </c>
      <c r="V25" s="7">
        <f>U25</f>
        <v>1.028592752416412</v>
      </c>
      <c r="W25" s="23">
        <v>3.23</v>
      </c>
      <c r="X25" s="7">
        <f>V25-W25</f>
        <v>-2.201407247583588</v>
      </c>
      <c r="Y25" s="7">
        <f>V25*X25</f>
        <v>-2.2643515399814405</v>
      </c>
    </row>
    <row r="26" spans="3:25" ht="15.75" thickBot="1" x14ac:dyDescent="0.3">
      <c r="H26" s="8"/>
      <c r="I26" s="1"/>
      <c r="J26" s="6">
        <f t="shared" si="1"/>
        <v>4783.0303320159601</v>
      </c>
      <c r="K26" s="8"/>
      <c r="U26" s="7">
        <f t="shared" ref="U26:U34" si="2">C8*$H$16*C30^$H$30</f>
        <v>4.6300061084666932</v>
      </c>
      <c r="V26" s="7">
        <f t="shared" ref="V26:V34" si="3">U26</f>
        <v>4.6300061084666932</v>
      </c>
      <c r="W26" s="20">
        <v>6.24</v>
      </c>
      <c r="X26" s="7">
        <f t="shared" ref="X26:X34" si="4">V26-W26</f>
        <v>-1.609993891533307</v>
      </c>
      <c r="Y26" s="7">
        <f t="shared" ref="Y26:Y34" si="5">V26*X26</f>
        <v>-7.4542815523932742</v>
      </c>
    </row>
    <row r="27" spans="3:25" ht="15.75" thickBot="1" x14ac:dyDescent="0.3">
      <c r="H27" s="8"/>
      <c r="I27" s="8"/>
      <c r="J27" s="6">
        <f t="shared" si="1"/>
        <v>7485.4411667190579</v>
      </c>
      <c r="K27" s="8"/>
      <c r="U27" s="7">
        <f t="shared" si="2"/>
        <v>11.162458446113403</v>
      </c>
      <c r="V27" s="7">
        <f t="shared" si="3"/>
        <v>11.162458446113403</v>
      </c>
      <c r="W27" s="20">
        <v>8.83</v>
      </c>
      <c r="X27" s="7">
        <f t="shared" si="4"/>
        <v>2.332458446113403</v>
      </c>
      <c r="Y27" s="7">
        <f t="shared" si="5"/>
        <v>26.0359704820271</v>
      </c>
    </row>
    <row r="28" spans="3:25" ht="15.75" thickBot="1" x14ac:dyDescent="0.3">
      <c r="C28" s="5" t="s">
        <v>9</v>
      </c>
      <c r="H28" s="8"/>
      <c r="I28" s="8"/>
      <c r="J28" s="6">
        <f t="shared" si="1"/>
        <v>3547.1370930015232</v>
      </c>
      <c r="K28" s="8"/>
      <c r="U28" s="7">
        <f t="shared" si="2"/>
        <v>20.841053482127226</v>
      </c>
      <c r="V28" s="7">
        <f t="shared" si="3"/>
        <v>20.841053482127226</v>
      </c>
      <c r="W28" s="20">
        <v>11.1</v>
      </c>
      <c r="X28" s="7">
        <f t="shared" si="4"/>
        <v>9.7410534821272261</v>
      </c>
      <c r="Y28" s="7">
        <f t="shared" si="5"/>
        <v>203.01381659327515</v>
      </c>
    </row>
    <row r="29" spans="3:25" ht="15.75" thickBot="1" x14ac:dyDescent="0.3">
      <c r="C29" s="22">
        <v>1</v>
      </c>
      <c r="H29" s="8"/>
      <c r="I29" s="4" t="s">
        <v>5</v>
      </c>
      <c r="J29" s="6">
        <f t="shared" si="1"/>
        <v>-2573.3613571260271</v>
      </c>
      <c r="K29" s="8"/>
      <c r="U29" s="7">
        <f t="shared" si="2"/>
        <v>33.82575969622502</v>
      </c>
      <c r="V29" s="7">
        <f t="shared" si="3"/>
        <v>33.82575969622502</v>
      </c>
      <c r="W29" s="20">
        <v>15.51</v>
      </c>
      <c r="X29" s="7">
        <f t="shared" si="4"/>
        <v>18.315759696225022</v>
      </c>
      <c r="Y29" s="7">
        <f t="shared" si="5"/>
        <v>619.54448613831096</v>
      </c>
    </row>
    <row r="30" spans="3:25" ht="15.75" thickBot="1" x14ac:dyDescent="0.3">
      <c r="C30" s="19">
        <v>2</v>
      </c>
      <c r="G30" s="9" t="s">
        <v>10</v>
      </c>
      <c r="H30" s="10">
        <v>2.1703422034228024</v>
      </c>
      <c r="I30" s="11">
        <f>B1</f>
        <v>1E-4</v>
      </c>
      <c r="J30" s="5">
        <f>AVERAGE(J20:J29)</f>
        <v>1629.6687545441823</v>
      </c>
      <c r="K30" s="12">
        <f>H30-I30*J30</f>
        <v>2.0073753279683841</v>
      </c>
      <c r="U30" s="7">
        <f t="shared" si="2"/>
        <v>50.245591046210116</v>
      </c>
      <c r="V30" s="7">
        <f t="shared" si="3"/>
        <v>50.245591046210116</v>
      </c>
      <c r="W30" s="20">
        <v>30.78</v>
      </c>
      <c r="X30" s="7">
        <f t="shared" si="4"/>
        <v>19.465591046210115</v>
      </c>
      <c r="Y30" s="7">
        <f t="shared" si="5"/>
        <v>978.06012718064278</v>
      </c>
    </row>
    <row r="31" spans="3:25" ht="15.75" thickBot="1" x14ac:dyDescent="0.3">
      <c r="C31" s="19">
        <v>3</v>
      </c>
      <c r="H31" s="21" t="s">
        <v>11</v>
      </c>
      <c r="U31" s="7">
        <f t="shared" si="2"/>
        <v>70.209422721858871</v>
      </c>
      <c r="V31" s="7">
        <f t="shared" si="3"/>
        <v>70.209422721858871</v>
      </c>
      <c r="W31" s="20">
        <v>35.200000000000003</v>
      </c>
      <c r="X31" s="7">
        <f t="shared" si="4"/>
        <v>35.009422721858868</v>
      </c>
      <c r="Y31" s="7">
        <f t="shared" si="5"/>
        <v>2457.9913591272402</v>
      </c>
    </row>
    <row r="32" spans="3:25" ht="15.75" thickBot="1" x14ac:dyDescent="0.3">
      <c r="C32" s="19">
        <v>4</v>
      </c>
      <c r="G32" s="26" t="s">
        <v>15</v>
      </c>
      <c r="H32" s="2">
        <f>H16*11^H30</f>
        <v>187.2500553909486</v>
      </c>
      <c r="U32" s="7">
        <f t="shared" si="2"/>
        <v>93.81186548557919</v>
      </c>
      <c r="V32" s="7">
        <f t="shared" si="3"/>
        <v>93.81186548557919</v>
      </c>
      <c r="W32" s="20">
        <v>55.44</v>
      </c>
      <c r="X32" s="7">
        <f t="shared" si="4"/>
        <v>38.371865485579193</v>
      </c>
      <c r="Y32" s="7">
        <f t="shared" si="5"/>
        <v>3599.736283363894</v>
      </c>
    </row>
    <row r="33" spans="3:26" ht="15.75" thickBot="1" x14ac:dyDescent="0.3">
      <c r="C33" s="19">
        <v>5</v>
      </c>
      <c r="U33" s="7">
        <f t="shared" si="2"/>
        <v>121.13684280634094</v>
      </c>
      <c r="V33" s="7">
        <f t="shared" si="3"/>
        <v>121.13684280634094</v>
      </c>
      <c r="W33" s="20">
        <v>107.81</v>
      </c>
      <c r="X33" s="7">
        <f t="shared" si="4"/>
        <v>13.326842806340935</v>
      </c>
      <c r="Y33" s="7">
        <f t="shared" si="5"/>
        <v>1614.3716621365372</v>
      </c>
    </row>
    <row r="34" spans="3:26" ht="15.75" thickBot="1" x14ac:dyDescent="0.3">
      <c r="C34" s="19">
        <v>6</v>
      </c>
      <c r="U34" s="7">
        <f t="shared" si="2"/>
        <v>152.259943159356</v>
      </c>
      <c r="V34" s="7">
        <f t="shared" si="3"/>
        <v>152.259943159356</v>
      </c>
      <c r="W34" s="20">
        <v>159.6</v>
      </c>
      <c r="X34" s="7">
        <f t="shared" si="4"/>
        <v>-7.3400568406439959</v>
      </c>
      <c r="Y34" s="7">
        <f t="shared" si="5"/>
        <v>-1117.5966373428969</v>
      </c>
      <c r="Z34" s="16"/>
    </row>
    <row r="35" spans="3:26" ht="15.75" thickBot="1" x14ac:dyDescent="0.3">
      <c r="C35" s="19">
        <v>7</v>
      </c>
    </row>
    <row r="36" spans="3:26" ht="15.75" thickBot="1" x14ac:dyDescent="0.3">
      <c r="C36" s="19">
        <v>8</v>
      </c>
    </row>
    <row r="37" spans="3:26" ht="15.75" thickBot="1" x14ac:dyDescent="0.3">
      <c r="C37" s="19">
        <v>9</v>
      </c>
    </row>
    <row r="38" spans="3:26" ht="15.75" thickBot="1" x14ac:dyDescent="0.3">
      <c r="C38" s="19">
        <v>10</v>
      </c>
      <c r="D38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MEGOLDÁS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2020-08-28T09:25:44Z</dcterms:created>
  <dcterms:modified xsi:type="dcterms:W3CDTF">2020-09-02T13:15:15Z</dcterms:modified>
</cp:coreProperties>
</file>